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DFF00215-9D79-4611-BC05-F6D90ECA2D7E}" xr6:coauthVersionLast="47" xr6:coauthVersionMax="47" xr10:uidLastSave="{00000000-0000-0000-0000-000000000000}"/>
  <bookViews>
    <workbookView xWindow="495" yWindow="60" windowWidth="23190" windowHeight="10680" xr2:uid="{00000000-000D-0000-FFFF-FFFF00000000}"/>
  </bookViews>
  <sheets>
    <sheet name="Détails des dépenses 2017" sheetId="1" r:id="rId1"/>
    <sheet name="Résultat des dépenses 2018" sheetId="7" r:id="rId2"/>
    <sheet name="Dépenses 2018" sheetId="5" r:id="rId3"/>
    <sheet name="Dépenses" sheetId="3" r:id="rId4"/>
  </sheets>
  <externalReferences>
    <externalReference r:id="rId5"/>
  </externalReferences>
  <definedNames>
    <definedName name="Charter_Flights" localSheetId="3">'[1]Ventes '!$B$6:$E$6</definedName>
    <definedName name="Charter_Flights">#REF!</definedName>
    <definedName name="Charter_Flights_Exp" localSheetId="3">Dépenses!$B$8:$E$8</definedName>
    <definedName name="Corporate_Contracts" localSheetId="3">'[1]Ventes '!$B$4:$E$4</definedName>
    <definedName name="Corporate_Contracts">#REF!</definedName>
    <definedName name="Corporate_Contracts_Exp" localSheetId="3">Dépenses!$B$6:$E$6</definedName>
    <definedName name="DépensesT1" localSheetId="2">'Dépenses 2018'!$B$5:$D$15</definedName>
    <definedName name="DépensesT1">'Détails des dépenses 2017'!$B$5:$D$15</definedName>
    <definedName name="DépensesT2" localSheetId="2">'Dépenses 2018'!$E$5:$G$15</definedName>
    <definedName name="DépensesT2">'Détails des dépenses 2017'!$E$5:$G$15</definedName>
    <definedName name="DépensesT3" localSheetId="2">'Dépenses 2018'!$H$5:$J$15</definedName>
    <definedName name="DépensesT3">'Détails des dépenses 2017'!$H$5:$J$15</definedName>
    <definedName name="DépensesT4" localSheetId="2">'Dépenses 2018'!$K$5:$M$15</definedName>
    <definedName name="DépensesT4">'Détails des dépenses 2017'!$K$5:$M$15</definedName>
    <definedName name="Flight_School" localSheetId="3">'[1]Ventes '!$B$7:$E$7</definedName>
    <definedName name="Flight_School">#REF!</definedName>
    <definedName name="Flight_School_Exp" localSheetId="3">Dépenses!$B$9:$E$9</definedName>
    <definedName name="Sky_Diving" localSheetId="3">'[1]Ventes '!$B$5:$E$5</definedName>
    <definedName name="Sky_Diving">#REF!</definedName>
    <definedName name="Sky_Diving_Exp" localSheetId="3">Dépenses!$B$7:$E$7</definedName>
    <definedName name="Sous_totaux_charges_services" localSheetId="2">'Dépenses 2018'!$B$16:$M$16</definedName>
    <definedName name="Sous_totaux_charges_services">'Détails des dépenses 2017'!$B$16:$M$16</definedName>
    <definedName name="Total" localSheetId="2">'Dépenses 2018'!$N$5:$N$15</definedName>
    <definedName name="Total">'Détails des dépenses 2017'!$N$5:$N$15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5" l="1"/>
  <c r="L16" i="5"/>
  <c r="K16" i="5"/>
  <c r="J16" i="5"/>
  <c r="I16" i="5"/>
  <c r="H16" i="5"/>
  <c r="G16" i="5"/>
  <c r="F16" i="5"/>
  <c r="E16" i="5"/>
  <c r="D16" i="5"/>
  <c r="C16" i="5"/>
  <c r="B16" i="5"/>
  <c r="N15" i="5"/>
  <c r="N14" i="5"/>
  <c r="N13" i="5"/>
  <c r="N12" i="5"/>
  <c r="N11" i="5"/>
  <c r="N10" i="5"/>
  <c r="N9" i="5"/>
  <c r="N8" i="5"/>
  <c r="N7" i="5"/>
  <c r="N6" i="5"/>
  <c r="N5" i="5"/>
  <c r="F6" i="3"/>
  <c r="F7" i="3"/>
  <c r="F8" i="3"/>
  <c r="F9" i="3"/>
  <c r="B10" i="3"/>
  <c r="C10" i="3"/>
  <c r="D10" i="3"/>
  <c r="E10" i="3"/>
  <c r="B14" i="3"/>
  <c r="C14" i="3"/>
  <c r="D14" i="3"/>
  <c r="F14" i="3"/>
  <c r="B15" i="3"/>
  <c r="C15" i="3"/>
  <c r="D15" i="3"/>
  <c r="F15" i="3"/>
  <c r="B16" i="3"/>
  <c r="C16" i="3"/>
  <c r="D16" i="3"/>
  <c r="F16" i="3"/>
  <c r="B17" i="3"/>
  <c r="C17" i="3"/>
  <c r="D17" i="3"/>
  <c r="F17" i="3"/>
  <c r="F10" i="3" l="1"/>
  <c r="N8" i="1" l="1"/>
  <c r="N7" i="1"/>
  <c r="M16" i="1" l="1"/>
  <c r="L16" i="1"/>
  <c r="K16" i="1"/>
  <c r="J16" i="1"/>
  <c r="I16" i="1"/>
  <c r="H16" i="1"/>
  <c r="G16" i="1"/>
  <c r="F16" i="1"/>
  <c r="E16" i="1"/>
  <c r="D16" i="1"/>
  <c r="C16" i="1"/>
  <c r="B16" i="1"/>
  <c r="N15" i="1"/>
  <c r="N14" i="1"/>
  <c r="N13" i="1"/>
  <c r="N12" i="1"/>
  <c r="N11" i="1"/>
  <c r="N10" i="1"/>
  <c r="N9" i="1"/>
  <c r="N6" i="1"/>
  <c r="N5" i="1"/>
</calcChain>
</file>

<file path=xl/sharedStrings.xml><?xml version="1.0" encoding="utf-8"?>
<sst xmlns="http://schemas.openxmlformats.org/spreadsheetml/2006/main" count="92" uniqueCount="49">
  <si>
    <r>
      <rPr>
        <b/>
        <sz val="11"/>
        <color theme="1"/>
        <rFont val="Calibri"/>
        <family val="2"/>
      </rPr>
      <t>Catégorie de dépense</t>
    </r>
  </si>
  <si>
    <r>
      <rPr>
        <b/>
        <sz val="11"/>
        <color theme="1"/>
        <rFont val="Calibri"/>
        <family val="2"/>
      </rPr>
      <t>Janv</t>
    </r>
  </si>
  <si>
    <r>
      <rPr>
        <b/>
        <sz val="11"/>
        <color theme="1"/>
        <rFont val="Calibri"/>
        <family val="2"/>
      </rPr>
      <t>Fév</t>
    </r>
  </si>
  <si>
    <r>
      <rPr>
        <b/>
        <sz val="11"/>
        <color theme="1"/>
        <rFont val="Calibri"/>
        <family val="2"/>
      </rPr>
      <t>Mar</t>
    </r>
  </si>
  <si>
    <r>
      <rPr>
        <b/>
        <sz val="11"/>
        <color theme="1"/>
        <rFont val="Calibri"/>
        <family val="2"/>
      </rPr>
      <t>Avr</t>
    </r>
  </si>
  <si>
    <r>
      <rPr>
        <b/>
        <sz val="11"/>
        <color theme="1"/>
        <rFont val="Calibri"/>
        <family val="2"/>
      </rPr>
      <t>Mai</t>
    </r>
  </si>
  <si>
    <r>
      <rPr>
        <b/>
        <sz val="11"/>
        <color theme="1"/>
        <rFont val="Calibri"/>
        <family val="2"/>
      </rPr>
      <t>Juin</t>
    </r>
  </si>
  <si>
    <r>
      <rPr>
        <b/>
        <sz val="11"/>
        <color theme="1"/>
        <rFont val="Calibri"/>
        <family val="2"/>
      </rPr>
      <t>Juil</t>
    </r>
  </si>
  <si>
    <r>
      <rPr>
        <b/>
        <sz val="11"/>
        <color theme="1"/>
        <rFont val="Calibri"/>
        <family val="2"/>
      </rPr>
      <t>Aoû</t>
    </r>
  </si>
  <si>
    <r>
      <rPr>
        <b/>
        <sz val="11"/>
        <color theme="1"/>
        <rFont val="Calibri"/>
        <family val="2"/>
      </rPr>
      <t>Sept</t>
    </r>
  </si>
  <si>
    <r>
      <rPr>
        <b/>
        <sz val="11"/>
        <color theme="1"/>
        <rFont val="Calibri"/>
        <family val="2"/>
      </rPr>
      <t>Oct</t>
    </r>
  </si>
  <si>
    <r>
      <rPr>
        <b/>
        <sz val="11"/>
        <color theme="1"/>
        <rFont val="Calibri"/>
        <family val="2"/>
      </rPr>
      <t>Nov</t>
    </r>
  </si>
  <si>
    <r>
      <rPr>
        <b/>
        <sz val="11"/>
        <color theme="1"/>
        <rFont val="Calibri"/>
        <family val="2"/>
      </rPr>
      <t>Déc</t>
    </r>
  </si>
  <si>
    <r>
      <rPr>
        <b/>
        <sz val="11"/>
        <color theme="1"/>
        <rFont val="Calibri"/>
        <family val="2"/>
      </rPr>
      <t>Total</t>
    </r>
  </si>
  <si>
    <r>
      <rPr>
        <sz val="11"/>
        <color theme="1"/>
        <rFont val="Calibri"/>
        <family val="2"/>
      </rPr>
      <t>Loyer</t>
    </r>
  </si>
  <si>
    <r>
      <rPr>
        <sz val="11"/>
        <color theme="1"/>
        <rFont val="Calibri"/>
        <family val="2"/>
      </rPr>
      <t>Assurance habitation</t>
    </r>
  </si>
  <si>
    <r>
      <rPr>
        <sz val="11"/>
        <color theme="1"/>
        <rFont val="Calibri"/>
        <family val="2"/>
      </rPr>
      <t>Mobilier</t>
    </r>
  </si>
  <si>
    <r>
      <rPr>
        <sz val="11"/>
        <color theme="1"/>
        <rFont val="Calibri"/>
        <family val="2"/>
      </rPr>
      <t>Divers</t>
    </r>
  </si>
  <si>
    <r>
      <rPr>
        <sz val="11"/>
        <color theme="1"/>
        <rFont val="Calibri"/>
        <family val="2"/>
      </rPr>
      <t>Électricité</t>
    </r>
  </si>
  <si>
    <r>
      <rPr>
        <sz val="11"/>
        <color theme="1"/>
        <rFont val="Calibri"/>
        <family val="2"/>
      </rPr>
      <t>Gaz</t>
    </r>
  </si>
  <si>
    <r>
      <rPr>
        <sz val="11"/>
        <color theme="1"/>
        <rFont val="Calibri"/>
        <family val="2"/>
      </rPr>
      <t>Eau</t>
    </r>
  </si>
  <si>
    <r>
      <rPr>
        <sz val="11"/>
        <color theme="1"/>
        <rFont val="Calibri"/>
        <family val="2"/>
      </rPr>
      <t>Ordures ménagères</t>
    </r>
  </si>
  <si>
    <r>
      <rPr>
        <sz val="11"/>
        <color theme="1"/>
        <rFont val="Calibri"/>
        <family val="2"/>
      </rPr>
      <t>Téléphone</t>
    </r>
  </si>
  <si>
    <r>
      <rPr>
        <sz val="11"/>
        <color theme="1"/>
        <rFont val="Calibri"/>
        <family val="2"/>
      </rPr>
      <t>Internet</t>
    </r>
  </si>
  <si>
    <r>
      <rPr>
        <sz val="11"/>
        <color theme="1"/>
        <rFont val="Calibri"/>
        <family val="2"/>
      </rPr>
      <t>TV par câble</t>
    </r>
  </si>
  <si>
    <r>
      <rPr>
        <i/>
        <sz val="11"/>
        <color theme="1"/>
        <rFont val="Calibri"/>
        <family val="2"/>
      </rPr>
      <t>Sous-totaux des charges</t>
    </r>
  </si>
  <si>
    <r>
      <rPr>
        <b/>
        <i/>
        <sz val="11"/>
        <color theme="1"/>
        <rFont val="Calibri"/>
        <family val="2"/>
      </rPr>
      <t>Sous-totaux mensuels</t>
    </r>
  </si>
  <si>
    <r>
      <rPr>
        <sz val="11"/>
        <color theme="1"/>
        <rFont val="Calibri"/>
        <family val="2"/>
      </rPr>
      <t>Dépenses T1</t>
    </r>
  </si>
  <si>
    <r>
      <rPr>
        <sz val="11"/>
        <color theme="1"/>
        <rFont val="Calibri"/>
        <family val="2"/>
      </rPr>
      <t>Dépenses T2</t>
    </r>
  </si>
  <si>
    <r>
      <rPr>
        <sz val="11"/>
        <color theme="1"/>
        <rFont val="Calibri"/>
        <family val="2"/>
      </rPr>
      <t>Dépenses T3</t>
    </r>
  </si>
  <si>
    <r>
      <rPr>
        <sz val="11"/>
        <color theme="1"/>
        <rFont val="Calibri"/>
        <family val="2"/>
      </rPr>
      <t>Dépenses T4</t>
    </r>
  </si>
  <si>
    <r>
      <rPr>
        <b/>
        <sz val="10"/>
        <rFont val="Arial"/>
        <family val="2"/>
      </rPr>
      <t>École de pilotage</t>
    </r>
  </si>
  <si>
    <r>
      <rPr>
        <b/>
        <sz val="10"/>
        <rFont val="Arial"/>
        <family val="2"/>
      </rPr>
      <t>Vols Charter</t>
    </r>
  </si>
  <si>
    <r>
      <rPr>
        <b/>
        <sz val="10"/>
        <rFont val="Arial"/>
        <family val="2"/>
      </rPr>
      <t xml:space="preserve">Saut en parachute </t>
    </r>
  </si>
  <si>
    <r>
      <rPr>
        <b/>
        <sz val="10"/>
        <rFont val="Arial"/>
        <family val="2"/>
      </rPr>
      <t>Contrats d’entreprise</t>
    </r>
  </si>
  <si>
    <r>
      <rPr>
        <b/>
        <sz val="11"/>
        <color rgb="FF1F497D"/>
        <rFont val="Calibri"/>
        <family val="2"/>
      </rPr>
      <t>2014-2017</t>
    </r>
  </si>
  <si>
    <r>
      <rPr>
        <b/>
        <sz val="11"/>
        <color rgb="FF1F497D"/>
        <rFont val="Calibri"/>
        <family val="2"/>
      </rPr>
      <t>Ex. 2017</t>
    </r>
  </si>
  <si>
    <r>
      <rPr>
        <b/>
        <sz val="11"/>
        <color rgb="FF1F497D"/>
        <rFont val="Calibri"/>
        <family val="2"/>
      </rPr>
      <t>Ex. 2016</t>
    </r>
  </si>
  <si>
    <r>
      <rPr>
        <b/>
        <sz val="11"/>
        <color rgb="FF1F497D"/>
        <rFont val="Calibri"/>
        <family val="2"/>
      </rPr>
      <t>Ex. 2015</t>
    </r>
  </si>
  <si>
    <r>
      <rPr>
        <b/>
        <sz val="13"/>
        <color rgb="FF1F497D"/>
        <rFont val="Calibri"/>
        <family val="2"/>
      </rPr>
      <t>Pourcentage de hausse</t>
    </r>
  </si>
  <si>
    <r>
      <rPr>
        <b/>
        <sz val="11"/>
        <color rgb="FF1F497D"/>
        <rFont val="Calibri"/>
        <family val="2"/>
      </rPr>
      <t>Total</t>
    </r>
  </si>
  <si>
    <r>
      <rPr>
        <b/>
        <sz val="11"/>
        <color rgb="FF1F497D"/>
        <rFont val="Calibri"/>
        <family val="2"/>
      </rPr>
      <t>Ex. 2014</t>
    </r>
  </si>
  <si>
    <r>
      <rPr>
        <b/>
        <sz val="11"/>
        <color theme="1"/>
        <rFont val="Calibri"/>
        <family val="2"/>
      </rPr>
      <t>Dépenses totales</t>
    </r>
  </si>
  <si>
    <r>
      <rPr>
        <b/>
        <sz val="13"/>
        <color rgb="FF1F497D"/>
        <rFont val="Calibri"/>
        <family val="2"/>
      </rPr>
      <t>Dépenses (en milliers)</t>
    </r>
  </si>
  <si>
    <t>Total des dépenses</t>
  </si>
  <si>
    <t>Dépenses liées au logement 2017</t>
  </si>
  <si>
    <t>Blue Yonder Airlines</t>
  </si>
  <si>
    <t>Dépenses liées au logement 2018</t>
  </si>
  <si>
    <t>Dépenses Manquantes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</si>
</sst>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7" formatCode="_-[$€-2]\ * #,##0.00_-;\-[$€-2]\ * #,##0.00_-;_-[$€-2]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3"/>
      <name val="Calibri"/>
      <family val="2"/>
    </font>
    <font>
      <b/>
      <sz val="11"/>
      <color rgb="FF1F497D"/>
      <name val="Calibri"/>
      <family val="2"/>
    </font>
    <font>
      <b/>
      <sz val="13"/>
      <color theme="3"/>
      <name val="Calibri"/>
      <family val="2"/>
    </font>
    <font>
      <b/>
      <sz val="13"/>
      <color rgb="FF1F497D"/>
      <name val="Calibri"/>
      <family val="2"/>
    </font>
    <font>
      <b/>
      <sz val="15"/>
      <color theme="3"/>
      <name val="Calibri"/>
      <family val="2"/>
    </font>
    <font>
      <b/>
      <sz val="36"/>
      <color theme="9"/>
      <name val="Calibri"/>
      <family val="2"/>
      <scheme val="minor"/>
    </font>
    <font>
      <b/>
      <sz val="15"/>
      <color theme="9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0" fontId="15" fillId="0" borderId="3" applyNumberFormat="0" applyFill="0" applyAlignment="0" applyProtection="0"/>
    <xf numFmtId="0" fontId="17" fillId="0" borderId="2" applyNumberFormat="0" applyFill="0" applyAlignment="0" applyProtection="0"/>
    <xf numFmtId="0" fontId="8" fillId="0" borderId="4" applyNumberFormat="0" applyFill="0" applyAlignment="0" applyProtection="0"/>
    <xf numFmtId="0" fontId="19" fillId="0" borderId="1" applyNumberFormat="0" applyFill="0" applyAlignment="0" applyProtection="0"/>
  </cellStyleXfs>
  <cellXfs count="36">
    <xf numFmtId="0" fontId="0" fillId="0" borderId="0" xfId="0"/>
    <xf numFmtId="0" fontId="0" fillId="0" borderId="0" xfId="0" applyFont="1"/>
    <xf numFmtId="0" fontId="5" fillId="0" borderId="0" xfId="1" applyFont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6" fillId="4" borderId="0" xfId="3" applyFont="1" applyFill="1"/>
    <xf numFmtId="1" fontId="0" fillId="0" borderId="0" xfId="0" applyNumberFormat="1"/>
    <xf numFmtId="0" fontId="0" fillId="0" borderId="0" xfId="0" applyNumberFormat="1"/>
    <xf numFmtId="1" fontId="3" fillId="4" borderId="0" xfId="3" applyNumberFormat="1" applyFont="1" applyFill="1"/>
    <xf numFmtId="1" fontId="6" fillId="4" borderId="0" xfId="3" applyNumberFormat="1" applyFont="1" applyFill="1"/>
    <xf numFmtId="0" fontId="7" fillId="5" borderId="0" xfId="2" applyFont="1" applyFill="1"/>
    <xf numFmtId="0" fontId="0" fillId="0" borderId="0" xfId="0" applyNumberFormat="1" applyFont="1"/>
    <xf numFmtId="1" fontId="0" fillId="0" borderId="0" xfId="0" applyNumberFormat="1" applyFont="1"/>
    <xf numFmtId="0" fontId="12" fillId="0" borderId="0" xfId="4"/>
    <xf numFmtId="164" fontId="0" fillId="0" borderId="0" xfId="5" applyNumberFormat="1" applyFont="1"/>
    <xf numFmtId="0" fontId="14" fillId="0" borderId="0" xfId="4" applyFont="1" applyBorder="1"/>
    <xf numFmtId="0" fontId="15" fillId="0" borderId="3" xfId="6" applyAlignment="1">
      <alignment horizontal="center"/>
    </xf>
    <xf numFmtId="49" fontId="15" fillId="0" borderId="3" xfId="6" applyNumberFormat="1" applyAlignment="1">
      <alignment horizontal="center" vertical="center"/>
    </xf>
    <xf numFmtId="0" fontId="15" fillId="0" borderId="3" xfId="6"/>
    <xf numFmtId="165" fontId="12" fillId="0" borderId="0" xfId="4" applyNumberFormat="1" applyFill="1" applyBorder="1"/>
    <xf numFmtId="0" fontId="8" fillId="0" borderId="4" xfId="8" applyAlignment="1">
      <alignment horizontal="right"/>
    </xf>
    <xf numFmtId="0" fontId="0" fillId="0" borderId="5" xfId="0" applyNumberFormat="1" applyBorder="1"/>
    <xf numFmtId="0" fontId="0" fillId="0" borderId="5" xfId="0" applyBorder="1"/>
    <xf numFmtId="0" fontId="20" fillId="0" borderId="0" xfId="0" applyFont="1"/>
    <xf numFmtId="0" fontId="21" fillId="0" borderId="6" xfId="9" applyFont="1" applyBorder="1" applyAlignment="1"/>
    <xf numFmtId="0" fontId="19" fillId="0" borderId="6" xfId="9" applyBorder="1" applyAlignment="1"/>
    <xf numFmtId="0" fontId="0" fillId="0" borderId="0" xfId="0" applyFont="1" applyAlignment="1"/>
    <xf numFmtId="0" fontId="22" fillId="0" borderId="0" xfId="0" applyFont="1"/>
    <xf numFmtId="0" fontId="23" fillId="6" borderId="7" xfId="0" applyFont="1" applyFill="1" applyBorder="1" applyAlignment="1">
      <alignment horizontal="center" vertical="center"/>
    </xf>
    <xf numFmtId="0" fontId="17" fillId="0" borderId="2" xfId="7" applyAlignment="1">
      <alignment horizontal="center"/>
    </xf>
    <xf numFmtId="167" fontId="0" fillId="0" borderId="0" xfId="0" applyNumberFormat="1"/>
    <xf numFmtId="167" fontId="3" fillId="4" borderId="0" xfId="3" applyNumberFormat="1" applyFont="1" applyFill="1"/>
    <xf numFmtId="167" fontId="7" fillId="5" borderId="0" xfId="2" applyNumberFormat="1" applyFont="1" applyFill="1"/>
    <xf numFmtId="167" fontId="0" fillId="0" borderId="5" xfId="0" applyNumberFormat="1" applyBorder="1"/>
    <xf numFmtId="167" fontId="0" fillId="0" borderId="0" xfId="5" applyNumberFormat="1" applyFont="1"/>
    <xf numFmtId="167" fontId="8" fillId="0" borderId="4" xfId="8" applyNumberFormat="1"/>
  </cellXfs>
  <cellStyles count="10">
    <cellStyle name="20 % - Accent1" xfId="2" builtinId="30"/>
    <cellStyle name="Accent6" xfId="3" builtinId="49"/>
    <cellStyle name="Normal" xfId="0" builtinId="0"/>
    <cellStyle name="Normal 2" xfId="4" xr:uid="{00000000-0005-0000-0000-000003000000}"/>
    <cellStyle name="Pourcentage 2" xfId="5" xr:uid="{00000000-0005-0000-0000-000004000000}"/>
    <cellStyle name="Titre" xfId="1" builtinId="15"/>
    <cellStyle name="Titre 1 2" xfId="9" xr:uid="{00000000-0005-0000-0000-000006000000}"/>
    <cellStyle name="Titre 2 2" xfId="7" xr:uid="{00000000-0005-0000-0000-000007000000}"/>
    <cellStyle name="Titre 3 2" xfId="6" xr:uid="{00000000-0005-0000-0000-000008000000}"/>
    <cellStyle name="Total 2" xfId="8" xr:uid="{00000000-0005-0000-0000-000009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T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'Dépenses 2018'!$N$4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'Dépenses 2018'!$A$5:$A$15</c:f>
              <c:strCache>
                <c:ptCount val="11"/>
                <c:pt idx="0">
                  <c:v>Loyer</c:v>
                </c:pt>
                <c:pt idx="1">
                  <c:v>Assurance habitation</c:v>
                </c:pt>
                <c:pt idx="2">
                  <c:v>Mobilier</c:v>
                </c:pt>
                <c:pt idx="3">
                  <c:v>Divers</c:v>
                </c:pt>
                <c:pt idx="4">
                  <c:v>Électricité</c:v>
                </c:pt>
                <c:pt idx="5">
                  <c:v>Gaz</c:v>
                </c:pt>
                <c:pt idx="6">
                  <c:v>Eau</c:v>
                </c:pt>
                <c:pt idx="7">
                  <c:v>Ordures ménagères</c:v>
                </c:pt>
                <c:pt idx="8">
                  <c:v>Téléphone</c:v>
                </c:pt>
                <c:pt idx="9">
                  <c:v>Internet</c:v>
                </c:pt>
                <c:pt idx="10">
                  <c:v>TV par câble</c:v>
                </c:pt>
              </c:strCache>
            </c:strRef>
          </c:cat>
          <c:val>
            <c:numRef>
              <c:f>'Dépenses 2018'!$N$5:$N$15</c:f>
              <c:numCache>
                <c:formatCode>_-[$€-2]\ * #\ ##0.00_-;\-[$€-2]\ * #\ ##0.00_-;_-[$€-2]\ * "-"??_-;_-@_-</c:formatCode>
                <c:ptCount val="11"/>
                <c:pt idx="0">
                  <c:v>15600</c:v>
                </c:pt>
                <c:pt idx="1">
                  <c:v>760</c:v>
                </c:pt>
                <c:pt idx="2">
                  <c:v>7110</c:v>
                </c:pt>
                <c:pt idx="3">
                  <c:v>1740</c:v>
                </c:pt>
                <c:pt idx="4">
                  <c:v>1695</c:v>
                </c:pt>
                <c:pt idx="5">
                  <c:v>770</c:v>
                </c:pt>
                <c:pt idx="6">
                  <c:v>515</c:v>
                </c:pt>
                <c:pt idx="7">
                  <c:v>820</c:v>
                </c:pt>
                <c:pt idx="8">
                  <c:v>490</c:v>
                </c:pt>
                <c:pt idx="9">
                  <c:v>740</c:v>
                </c:pt>
                <c:pt idx="10">
                  <c:v>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C-4F94-B056-853A3631F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079231"/>
        <c:axId val="985074239"/>
      </c:barChart>
      <c:catAx>
        <c:axId val="98507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TN"/>
          </a:p>
        </c:txPr>
        <c:crossAx val="985074239"/>
        <c:crosses val="autoZero"/>
        <c:auto val="1"/>
        <c:lblAlgn val="ctr"/>
        <c:lblOffset val="100"/>
        <c:noMultiLvlLbl val="0"/>
      </c:catAx>
      <c:valAx>
        <c:axId val="9850742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\ ##0.00_-;\-[$€-2]\ * #\ ##0.00_-;_-[$€-2]\ * &quot;-&quot;??_-;_-@_-" sourceLinked="1"/>
        <c:majorTickMark val="none"/>
        <c:minorTickMark val="none"/>
        <c:tickLblPos val="nextTo"/>
        <c:crossAx val="98507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T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TN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3FE47CF-D438-4639-AA2D-C15960ED7309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24F2C37-829A-46DC-9A65-D4DDDB2DE4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sources%20stagiaires%20INFO%202016\Stagiaire%20-%20EX16\05\05%20Income%20Analysis%20St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es "/>
      <sheetName val="Analyse"/>
    </sheetNames>
    <sheetDataSet>
      <sheetData sheetId="0">
        <row r="4">
          <cell r="B4">
            <v>1039</v>
          </cell>
          <cell r="C4">
            <v>1253</v>
          </cell>
          <cell r="D4">
            <v>1427</v>
          </cell>
          <cell r="E4">
            <v>1454</v>
          </cell>
        </row>
        <row r="5">
          <cell r="B5">
            <v>76</v>
          </cell>
          <cell r="C5">
            <v>79</v>
          </cell>
          <cell r="D5">
            <v>88</v>
          </cell>
          <cell r="E5">
            <v>89</v>
          </cell>
        </row>
        <row r="6">
          <cell r="B6">
            <v>123</v>
          </cell>
          <cell r="C6">
            <v>130</v>
          </cell>
          <cell r="D6">
            <v>133</v>
          </cell>
          <cell r="E6">
            <v>138</v>
          </cell>
        </row>
        <row r="7">
          <cell r="B7">
            <v>205</v>
          </cell>
          <cell r="C7">
            <v>208</v>
          </cell>
          <cell r="D7">
            <v>207</v>
          </cell>
          <cell r="E7">
            <v>199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E6686C-2D3F-44E6-B6EB-58E166EBF8EF}" name="Tableau1" displayName="Tableau1" ref="A4:N17" totalsRowShown="0" headerRowDxfId="5" headerRowCellStyle="Accent6">
  <autoFilter ref="A4:N17" xr:uid="{71E6686C-2D3F-44E6-B6EB-58E166EBF8EF}"/>
  <tableColumns count="14">
    <tableColumn id="1" xr3:uid="{90C74CCE-A7B6-4420-92D1-9EE7C30A68A0}" name="Catégorie de dépense" dataDxfId="4"/>
    <tableColumn id="2" xr3:uid="{3E535EB6-C5E4-4741-9BEE-4F82756FAA1C}" name="Janv"/>
    <tableColumn id="3" xr3:uid="{61342EB6-0643-48FC-B6FA-9BE07DC0986A}" name="Fév"/>
    <tableColumn id="4" xr3:uid="{79A6C0C7-67E1-4CAB-9081-8E4269C35277}" name="Mar"/>
    <tableColumn id="5" xr3:uid="{8296A2DF-F114-468F-9944-4DB0D9C73A81}" name="Avr"/>
    <tableColumn id="6" xr3:uid="{FD108D22-E9D0-4583-8557-655583EFB23C}" name="Mai"/>
    <tableColumn id="7" xr3:uid="{AC7CF69E-5C7F-49AE-A6EC-0C48A2C7E799}" name="Juin"/>
    <tableColumn id="8" xr3:uid="{053EF835-8675-462F-88B4-F98C977C8497}" name="Juil"/>
    <tableColumn id="9" xr3:uid="{7513CC4B-3F47-4E40-8A9B-AEBB7650739A}" name="Aoû"/>
    <tableColumn id="10" xr3:uid="{2C4F4B61-0971-467C-ACFE-137BD7397504}" name="Sept"/>
    <tableColumn id="11" xr3:uid="{15E7923A-5580-4669-97A4-34896166F439}" name="Oct"/>
    <tableColumn id="12" xr3:uid="{CE999C1B-673E-494D-AC90-9C74D2A07CC0}" name="Nov"/>
    <tableColumn id="13" xr3:uid="{139BECF6-62DC-4550-AFE6-AF3C2078E9F6}" name="Déc"/>
    <tableColumn id="14" xr3:uid="{87A6D4C5-AE7A-4D5B-BC95-916AD44709D5}" name="Total" dataDxfId="3" dataCellStyle="Accent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6B7F44-25C6-44D9-91DF-B178CCCD212C}" name="Tableau2" displayName="Tableau2" ref="A4:N17" totalsRowShown="0" headerRowDxfId="2" headerRowCellStyle="Accent6">
  <autoFilter ref="A4:N17" xr:uid="{FF6B7F44-25C6-44D9-91DF-B178CCCD212C}"/>
  <tableColumns count="14">
    <tableColumn id="1" xr3:uid="{8EF3EB7F-D3DC-476C-A074-C50461096355}" name="Catégorie de dépense" dataDxfId="1"/>
    <tableColumn id="2" xr3:uid="{8829DCC6-55AB-4905-85C5-286355CFEDD7}" name="Janv"/>
    <tableColumn id="3" xr3:uid="{5BC74AD8-83AF-4D7D-9D31-0B6BCE16558F}" name="Fév"/>
    <tableColumn id="4" xr3:uid="{F908793C-4468-4825-AE09-7BCB516761C7}" name="Mar"/>
    <tableColumn id="5" xr3:uid="{871C1C53-2F14-4F89-B019-11ABB86B09CF}" name="Avr"/>
    <tableColumn id="6" xr3:uid="{FC3614E9-916F-47FD-95A6-EA6487386B36}" name="Mai"/>
    <tableColumn id="7" xr3:uid="{14A4ABD5-BD3F-4B10-8DDF-C7CB91902595}" name="Juin"/>
    <tableColumn id="8" xr3:uid="{086BE681-1B37-4D49-94A0-0FBF8AAA55D5}" name="Juil"/>
    <tableColumn id="9" xr3:uid="{AF3852CB-85A3-493A-8AEF-6A0B86663DD8}" name="Aoû"/>
    <tableColumn id="10" xr3:uid="{0C81EB12-D68B-40D5-839D-18486DE0EAC4}" name="Sept"/>
    <tableColumn id="11" xr3:uid="{5DD7CDE6-96FB-4873-9906-3ADF21D751BD}" name="Oct"/>
    <tableColumn id="12" xr3:uid="{02418CC4-0F67-4AAA-9875-A185A1669B77}" name="Nov"/>
    <tableColumn id="13" xr3:uid="{A6157942-F3D1-4516-95B5-B69CD387FBD3}" name="Déc"/>
    <tableColumn id="14" xr3:uid="{F51844B0-ABB2-4081-95D6-0704BD719AD3}" name="Total" dataDxfId="0" dataCellStyle="Accent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4"/>
  <sheetViews>
    <sheetView tabSelected="1" workbookViewId="0">
      <selection activeCell="P1" sqref="P1"/>
    </sheetView>
  </sheetViews>
  <sheetFormatPr baseColWidth="10" defaultColWidth="9.140625" defaultRowHeight="15" x14ac:dyDescent="0.25"/>
  <cols>
    <col min="1" max="1" width="28" customWidth="1"/>
    <col min="2" max="2" width="11.85546875" bestFit="1" customWidth="1"/>
    <col min="3" max="13" width="10.85546875" bestFit="1" customWidth="1"/>
    <col min="14" max="14" width="12.42578125" customWidth="1"/>
  </cols>
  <sheetData>
    <row r="1" spans="1:14" ht="46.5" x14ac:dyDescent="0.7">
      <c r="A1" s="23" t="s">
        <v>45</v>
      </c>
    </row>
    <row r="2" spans="1:14" ht="23.25" customHeight="1" thickBot="1" x14ac:dyDescent="0.35">
      <c r="A2" s="24" t="s">
        <v>46</v>
      </c>
      <c r="B2" s="25"/>
      <c r="C2" s="25"/>
      <c r="D2" s="25"/>
      <c r="E2" s="25"/>
      <c r="F2" s="25"/>
    </row>
    <row r="3" spans="1:14" ht="24" thickTop="1" x14ac:dyDescent="0.35">
      <c r="A3" s="2"/>
    </row>
    <row r="4" spans="1:14" ht="20.100000000000001" customHeigh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</row>
    <row r="5" spans="1:14" x14ac:dyDescent="0.25">
      <c r="A5" s="1" t="s">
        <v>14</v>
      </c>
      <c r="B5" s="30">
        <v>1200</v>
      </c>
      <c r="C5" s="30">
        <v>1200</v>
      </c>
      <c r="D5" s="30">
        <v>1200</v>
      </c>
      <c r="E5" s="30">
        <v>1200</v>
      </c>
      <c r="F5" s="30">
        <v>1200</v>
      </c>
      <c r="G5" s="30">
        <v>1200</v>
      </c>
      <c r="H5" s="30">
        <v>1200</v>
      </c>
      <c r="I5" s="30">
        <v>1200</v>
      </c>
      <c r="J5" s="30">
        <v>1200</v>
      </c>
      <c r="K5" s="30">
        <v>1200</v>
      </c>
      <c r="L5" s="30">
        <v>1200</v>
      </c>
      <c r="M5" s="30">
        <v>1200</v>
      </c>
      <c r="N5" s="31">
        <f>SUM(B5:M5)</f>
        <v>14400</v>
      </c>
    </row>
    <row r="6" spans="1:14" x14ac:dyDescent="0.25">
      <c r="A6" s="1" t="s">
        <v>15</v>
      </c>
      <c r="B6" s="30">
        <v>40</v>
      </c>
      <c r="C6" s="30">
        <v>40</v>
      </c>
      <c r="D6" s="30">
        <v>40</v>
      </c>
      <c r="E6" s="30">
        <v>40</v>
      </c>
      <c r="F6" s="30">
        <v>40</v>
      </c>
      <c r="G6" s="30">
        <v>40</v>
      </c>
      <c r="H6" s="30">
        <v>40</v>
      </c>
      <c r="I6" s="30">
        <v>40</v>
      </c>
      <c r="J6" s="30">
        <v>40</v>
      </c>
      <c r="K6" s="30">
        <v>40</v>
      </c>
      <c r="L6" s="30">
        <v>40</v>
      </c>
      <c r="M6" s="30">
        <v>40</v>
      </c>
      <c r="N6" s="31">
        <f>SUM(B6:M6)</f>
        <v>480</v>
      </c>
    </row>
    <row r="7" spans="1:14" x14ac:dyDescent="0.25">
      <c r="A7" s="1" t="s">
        <v>16</v>
      </c>
      <c r="B7" s="30">
        <v>500</v>
      </c>
      <c r="C7" s="30"/>
      <c r="D7" s="30"/>
      <c r="E7" s="30">
        <v>60</v>
      </c>
      <c r="F7" s="30"/>
      <c r="G7" s="30"/>
      <c r="H7" s="30">
        <v>40</v>
      </c>
      <c r="I7" s="30"/>
      <c r="J7" s="30">
        <v>100</v>
      </c>
      <c r="K7" s="30">
        <v>10</v>
      </c>
      <c r="L7" s="30"/>
      <c r="M7" s="30"/>
      <c r="N7" s="31">
        <f>SUM(B7:M7)</f>
        <v>710</v>
      </c>
    </row>
    <row r="8" spans="1:14" x14ac:dyDescent="0.25">
      <c r="A8" s="1" t="s">
        <v>17</v>
      </c>
      <c r="B8" s="30"/>
      <c r="C8" s="30">
        <v>100</v>
      </c>
      <c r="D8" s="30">
        <v>200</v>
      </c>
      <c r="E8" s="30"/>
      <c r="F8" s="30">
        <v>100</v>
      </c>
      <c r="G8" s="30">
        <v>100</v>
      </c>
      <c r="H8" s="30">
        <v>300</v>
      </c>
      <c r="I8" s="30">
        <v>200</v>
      </c>
      <c r="J8" s="30"/>
      <c r="K8" s="30">
        <v>100</v>
      </c>
      <c r="L8" s="30"/>
      <c r="M8" s="30">
        <v>100</v>
      </c>
      <c r="N8" s="31">
        <f>SUM(B8:M8)</f>
        <v>1200</v>
      </c>
    </row>
    <row r="9" spans="1:14" x14ac:dyDescent="0.25">
      <c r="A9" s="26" t="s">
        <v>18</v>
      </c>
      <c r="B9" s="30">
        <v>180</v>
      </c>
      <c r="C9" s="30">
        <v>180</v>
      </c>
      <c r="D9" s="30">
        <v>180</v>
      </c>
      <c r="E9" s="30">
        <v>150</v>
      </c>
      <c r="F9" s="30">
        <v>150</v>
      </c>
      <c r="G9" s="30">
        <v>180</v>
      </c>
      <c r="H9" s="30">
        <v>220</v>
      </c>
      <c r="I9" s="30">
        <v>230</v>
      </c>
      <c r="J9" s="30">
        <v>160</v>
      </c>
      <c r="K9" s="30">
        <v>150</v>
      </c>
      <c r="L9" s="30">
        <v>160</v>
      </c>
      <c r="M9" s="30">
        <v>170</v>
      </c>
      <c r="N9" s="31">
        <f t="shared" ref="N9:N15" si="0">SUM(B9:M9)</f>
        <v>2110</v>
      </c>
    </row>
    <row r="10" spans="1:14" x14ac:dyDescent="0.25">
      <c r="A10" s="26" t="s">
        <v>19</v>
      </c>
      <c r="B10" s="30">
        <v>120</v>
      </c>
      <c r="C10" s="30"/>
      <c r="D10" s="30">
        <v>110</v>
      </c>
      <c r="E10" s="30"/>
      <c r="F10" s="30">
        <v>80</v>
      </c>
      <c r="G10" s="30">
        <v>70</v>
      </c>
      <c r="H10" s="30">
        <v>70</v>
      </c>
      <c r="I10" s="30">
        <v>70</v>
      </c>
      <c r="J10" s="30">
        <v>80</v>
      </c>
      <c r="K10" s="30">
        <v>90</v>
      </c>
      <c r="L10" s="30">
        <v>100</v>
      </c>
      <c r="M10" s="30">
        <v>120</v>
      </c>
      <c r="N10" s="31">
        <f t="shared" si="0"/>
        <v>910</v>
      </c>
    </row>
    <row r="11" spans="1:14" x14ac:dyDescent="0.25">
      <c r="A11" s="26" t="s">
        <v>20</v>
      </c>
      <c r="B11" s="30">
        <v>35</v>
      </c>
      <c r="C11" s="30">
        <v>35</v>
      </c>
      <c r="D11" s="30">
        <v>35</v>
      </c>
      <c r="E11" s="30">
        <v>35</v>
      </c>
      <c r="F11" s="30">
        <v>35</v>
      </c>
      <c r="G11" s="30">
        <v>35</v>
      </c>
      <c r="H11" s="30">
        <v>35</v>
      </c>
      <c r="I11" s="30">
        <v>35</v>
      </c>
      <c r="J11" s="30"/>
      <c r="K11" s="30">
        <v>35</v>
      </c>
      <c r="L11" s="30"/>
      <c r="M11" s="30">
        <v>35</v>
      </c>
      <c r="N11" s="31">
        <f t="shared" si="0"/>
        <v>350</v>
      </c>
    </row>
    <row r="12" spans="1:14" x14ac:dyDescent="0.25">
      <c r="A12" s="26" t="s">
        <v>21</v>
      </c>
      <c r="B12" s="30">
        <v>50</v>
      </c>
      <c r="C12" s="30">
        <v>50</v>
      </c>
      <c r="D12" s="30"/>
      <c r="E12" s="30"/>
      <c r="F12" s="30">
        <v>50</v>
      </c>
      <c r="G12" s="30">
        <v>50</v>
      </c>
      <c r="H12" s="30">
        <v>50</v>
      </c>
      <c r="I12" s="30">
        <v>50</v>
      </c>
      <c r="J12" s="30">
        <v>50</v>
      </c>
      <c r="K12" s="30">
        <v>50</v>
      </c>
      <c r="L12" s="30">
        <v>50</v>
      </c>
      <c r="M12" s="30">
        <v>50</v>
      </c>
      <c r="N12" s="31">
        <f t="shared" si="0"/>
        <v>500</v>
      </c>
    </row>
    <row r="13" spans="1:14" x14ac:dyDescent="0.25">
      <c r="A13" s="26" t="s">
        <v>22</v>
      </c>
      <c r="B13" s="30">
        <v>50</v>
      </c>
      <c r="C13" s="30">
        <v>50</v>
      </c>
      <c r="D13" s="30"/>
      <c r="E13" s="30">
        <v>50</v>
      </c>
      <c r="F13" s="30">
        <v>50</v>
      </c>
      <c r="G13" s="30">
        <v>50</v>
      </c>
      <c r="H13" s="30"/>
      <c r="I13" s="30">
        <v>50</v>
      </c>
      <c r="J13" s="30">
        <v>50</v>
      </c>
      <c r="K13" s="30">
        <v>50</v>
      </c>
      <c r="L13" s="30"/>
      <c r="M13" s="30">
        <v>50</v>
      </c>
      <c r="N13" s="31">
        <f t="shared" si="0"/>
        <v>450</v>
      </c>
    </row>
    <row r="14" spans="1:14" x14ac:dyDescent="0.25">
      <c r="A14" s="26" t="s">
        <v>23</v>
      </c>
      <c r="B14" s="30"/>
      <c r="C14" s="30">
        <v>65</v>
      </c>
      <c r="D14" s="30">
        <v>65</v>
      </c>
      <c r="E14" s="30">
        <v>65</v>
      </c>
      <c r="F14" s="30">
        <v>65</v>
      </c>
      <c r="G14" s="30">
        <v>65</v>
      </c>
      <c r="H14" s="30">
        <v>65</v>
      </c>
      <c r="I14" s="30">
        <v>65</v>
      </c>
      <c r="J14" s="30">
        <v>65</v>
      </c>
      <c r="K14" s="30">
        <v>65</v>
      </c>
      <c r="L14" s="30">
        <v>65</v>
      </c>
      <c r="M14" s="30">
        <v>65</v>
      </c>
      <c r="N14" s="31">
        <f t="shared" si="0"/>
        <v>715</v>
      </c>
    </row>
    <row r="15" spans="1:14" x14ac:dyDescent="0.25">
      <c r="A15" s="26" t="s">
        <v>24</v>
      </c>
      <c r="B15" s="30">
        <v>135</v>
      </c>
      <c r="C15" s="30">
        <v>135</v>
      </c>
      <c r="D15" s="30">
        <v>135</v>
      </c>
      <c r="E15" s="30"/>
      <c r="F15" s="30">
        <v>135</v>
      </c>
      <c r="G15" s="30">
        <v>135</v>
      </c>
      <c r="H15" s="30">
        <v>135</v>
      </c>
      <c r="I15" s="30">
        <v>135</v>
      </c>
      <c r="J15" s="30">
        <v>135</v>
      </c>
      <c r="K15" s="30">
        <v>135</v>
      </c>
      <c r="L15" s="30">
        <v>135</v>
      </c>
      <c r="M15" s="30">
        <v>135</v>
      </c>
      <c r="N15" s="31">
        <f t="shared" si="0"/>
        <v>1485</v>
      </c>
    </row>
    <row r="16" spans="1:14" ht="20.100000000000001" customHeight="1" x14ac:dyDescent="0.25">
      <c r="A16" s="10" t="s">
        <v>25</v>
      </c>
      <c r="B16" s="32">
        <f>SUM(B9:B15)</f>
        <v>570</v>
      </c>
      <c r="C16" s="32">
        <f t="shared" ref="C16:M16" si="1">SUM(C9:C15)</f>
        <v>515</v>
      </c>
      <c r="D16" s="32">
        <f t="shared" si="1"/>
        <v>525</v>
      </c>
      <c r="E16" s="32">
        <f t="shared" si="1"/>
        <v>300</v>
      </c>
      <c r="F16" s="32">
        <f t="shared" si="1"/>
        <v>565</v>
      </c>
      <c r="G16" s="32">
        <f t="shared" si="1"/>
        <v>585</v>
      </c>
      <c r="H16" s="32">
        <f t="shared" si="1"/>
        <v>575</v>
      </c>
      <c r="I16" s="32">
        <f t="shared" si="1"/>
        <v>635</v>
      </c>
      <c r="J16" s="32">
        <f t="shared" si="1"/>
        <v>540</v>
      </c>
      <c r="K16" s="32">
        <f t="shared" si="1"/>
        <v>575</v>
      </c>
      <c r="L16" s="32">
        <f t="shared" si="1"/>
        <v>510</v>
      </c>
      <c r="M16" s="32">
        <f t="shared" si="1"/>
        <v>625</v>
      </c>
      <c r="N16" s="31"/>
    </row>
    <row r="17" spans="1:14" ht="20.100000000000001" customHeight="1" x14ac:dyDescent="0.25">
      <c r="A17" s="5" t="s">
        <v>26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8"/>
    </row>
    <row r="18" spans="1:14" x14ac:dyDescent="0.25">
      <c r="A18" s="7"/>
      <c r="B18" s="7"/>
      <c r="C18" s="11"/>
      <c r="D18" s="7"/>
      <c r="E18" s="7"/>
      <c r="F18" s="7"/>
      <c r="G18" s="7"/>
      <c r="H18" s="11"/>
      <c r="I18" s="11"/>
      <c r="J18" s="11"/>
      <c r="K18" s="11"/>
      <c r="L18" s="11"/>
      <c r="M18" s="11"/>
      <c r="N18" s="11"/>
    </row>
    <row r="19" spans="1:14" x14ac:dyDescent="0.25">
      <c r="A19" s="21" t="s">
        <v>27</v>
      </c>
      <c r="B19" s="33">
        <v>6130</v>
      </c>
      <c r="C19" s="12"/>
      <c r="E19" s="7"/>
      <c r="F19" s="7"/>
      <c r="G19" s="7"/>
      <c r="H19" s="11"/>
      <c r="I19" s="1"/>
      <c r="J19" s="1"/>
      <c r="K19" s="1"/>
      <c r="L19" s="1"/>
      <c r="M19" s="11"/>
      <c r="N19" s="11"/>
    </row>
    <row r="20" spans="1:14" x14ac:dyDescent="0.25">
      <c r="A20" s="22" t="s">
        <v>28</v>
      </c>
      <c r="B20" s="33">
        <v>5430</v>
      </c>
      <c r="C20" s="1"/>
      <c r="D20" s="6"/>
      <c r="H20" s="1"/>
      <c r="I20" s="1"/>
      <c r="J20" s="1"/>
      <c r="K20" s="1"/>
      <c r="L20" s="1"/>
      <c r="M20" s="1"/>
      <c r="N20" s="1"/>
    </row>
    <row r="21" spans="1:14" x14ac:dyDescent="0.25">
      <c r="A21" s="22" t="s">
        <v>29</v>
      </c>
      <c r="B21" s="33">
        <v>6110</v>
      </c>
      <c r="C21" s="1"/>
      <c r="H21" s="1"/>
      <c r="I21" s="1"/>
      <c r="J21" s="1"/>
      <c r="K21" s="1"/>
      <c r="L21" s="1"/>
      <c r="M21" s="1"/>
      <c r="N21" s="1"/>
    </row>
    <row r="22" spans="1:14" x14ac:dyDescent="0.25">
      <c r="A22" s="22" t="s">
        <v>30</v>
      </c>
      <c r="B22" s="33">
        <v>5640</v>
      </c>
      <c r="C22" s="1"/>
      <c r="H22" s="1"/>
      <c r="I22" s="1"/>
      <c r="J22" s="1"/>
      <c r="K22" s="1"/>
      <c r="L22" s="1"/>
      <c r="M22" s="1"/>
      <c r="N22" s="1"/>
    </row>
    <row r="23" spans="1:14" x14ac:dyDescent="0.25">
      <c r="B23" s="30"/>
    </row>
    <row r="24" spans="1:14" x14ac:dyDescent="0.25">
      <c r="A24" s="22" t="s">
        <v>44</v>
      </c>
      <c r="B24" s="33">
        <v>23310</v>
      </c>
    </row>
  </sheetData>
  <pageMargins left="0.7" right="0.7" top="0.75" bottom="0.75" header="0.3" footer="0.3"/>
  <pageSetup fitToHeight="0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9484B-32E2-4F66-8E34-CA133C40DC68}">
  <sheetPr>
    <outlinePr summaryBelow="0"/>
  </sheetPr>
  <dimension ref="A1:N26"/>
  <sheetViews>
    <sheetView workbookViewId="0">
      <selection activeCell="P1" sqref="P1"/>
    </sheetView>
  </sheetViews>
  <sheetFormatPr baseColWidth="10" defaultColWidth="9.140625" defaultRowHeight="15" x14ac:dyDescent="0.25"/>
  <cols>
    <col min="1" max="1" width="27.5703125" customWidth="1"/>
    <col min="2" max="13" width="10.85546875" bestFit="1" customWidth="1"/>
    <col min="14" max="14" width="12.42578125" customWidth="1"/>
  </cols>
  <sheetData>
    <row r="1" spans="1:14" ht="46.5" x14ac:dyDescent="0.7">
      <c r="A1" s="23" t="s">
        <v>47</v>
      </c>
    </row>
    <row r="2" spans="1:14" ht="23.25" customHeight="1" thickBot="1" x14ac:dyDescent="0.35">
      <c r="A2" s="24" t="s">
        <v>46</v>
      </c>
      <c r="B2" s="25"/>
      <c r="C2" s="25"/>
      <c r="D2" s="25"/>
      <c r="E2" s="25"/>
      <c r="F2" s="25"/>
    </row>
    <row r="3" spans="1:14" ht="24" thickTop="1" x14ac:dyDescent="0.35">
      <c r="A3" s="2"/>
    </row>
    <row r="4" spans="1:14" ht="20.100000000000001" customHeigh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</row>
    <row r="5" spans="1:14" x14ac:dyDescent="0.25">
      <c r="A5" s="1" t="s">
        <v>14</v>
      </c>
      <c r="B5" s="30">
        <v>1300</v>
      </c>
      <c r="C5" s="30">
        <v>1300</v>
      </c>
      <c r="D5" s="30">
        <v>1300</v>
      </c>
      <c r="E5" s="30">
        <v>1300</v>
      </c>
      <c r="F5" s="30">
        <v>1300</v>
      </c>
      <c r="G5" s="30">
        <v>1300</v>
      </c>
      <c r="H5" s="30">
        <v>1300</v>
      </c>
      <c r="I5" s="30">
        <v>1300</v>
      </c>
      <c r="J5" s="30">
        <v>1300</v>
      </c>
      <c r="K5" s="30">
        <v>1300</v>
      </c>
      <c r="L5" s="30">
        <v>1300</v>
      </c>
      <c r="M5" s="30">
        <v>1300</v>
      </c>
      <c r="N5" s="31">
        <f>SUM(B5:M5)</f>
        <v>15600</v>
      </c>
    </row>
    <row r="6" spans="1:14" x14ac:dyDescent="0.25">
      <c r="A6" s="1" t="s">
        <v>15</v>
      </c>
      <c r="B6" s="30">
        <v>60</v>
      </c>
      <c r="C6" s="30">
        <v>60</v>
      </c>
      <c r="D6" s="30"/>
      <c r="E6" s="30">
        <v>220</v>
      </c>
      <c r="F6" s="30">
        <v>60</v>
      </c>
      <c r="G6" s="30">
        <v>60</v>
      </c>
      <c r="H6" s="30">
        <v>60</v>
      </c>
      <c r="I6" s="30">
        <v>60</v>
      </c>
      <c r="J6" s="30"/>
      <c r="K6" s="30">
        <v>60</v>
      </c>
      <c r="L6" s="30">
        <v>60</v>
      </c>
      <c r="M6" s="30">
        <v>60</v>
      </c>
      <c r="N6" s="31">
        <f>SUM(B6:M6)</f>
        <v>760</v>
      </c>
    </row>
    <row r="7" spans="1:14" x14ac:dyDescent="0.25">
      <c r="A7" s="1" t="s">
        <v>16</v>
      </c>
      <c r="B7" s="30">
        <v>610</v>
      </c>
      <c r="C7" s="30"/>
      <c r="D7" s="30">
        <v>450</v>
      </c>
      <c r="E7" s="30"/>
      <c r="F7" s="30"/>
      <c r="G7" s="30"/>
      <c r="H7" s="30">
        <v>850</v>
      </c>
      <c r="I7" s="30">
        <v>580</v>
      </c>
      <c r="J7" s="30">
        <v>280</v>
      </c>
      <c r="K7" s="30">
        <v>940</v>
      </c>
      <c r="L7" s="30">
        <v>1250</v>
      </c>
      <c r="M7" s="30">
        <v>2150</v>
      </c>
      <c r="N7" s="31">
        <f>SUM(B7:M7)</f>
        <v>7110</v>
      </c>
    </row>
    <row r="8" spans="1:14" x14ac:dyDescent="0.25">
      <c r="A8" s="1" t="s">
        <v>17</v>
      </c>
      <c r="B8" s="30">
        <v>320</v>
      </c>
      <c r="C8" s="30">
        <v>120</v>
      </c>
      <c r="D8" s="30"/>
      <c r="E8" s="30">
        <v>150</v>
      </c>
      <c r="F8" s="30">
        <v>110</v>
      </c>
      <c r="G8" s="30">
        <v>110</v>
      </c>
      <c r="H8" s="30">
        <v>350</v>
      </c>
      <c r="I8" s="30"/>
      <c r="J8" s="30">
        <v>200</v>
      </c>
      <c r="K8" s="30">
        <v>140</v>
      </c>
      <c r="L8" s="30">
        <v>150</v>
      </c>
      <c r="M8" s="30">
        <v>90</v>
      </c>
      <c r="N8" s="31">
        <f>SUM(B8:M8)</f>
        <v>1740</v>
      </c>
    </row>
    <row r="9" spans="1:14" x14ac:dyDescent="0.25">
      <c r="A9" s="26" t="s">
        <v>18</v>
      </c>
      <c r="B9" s="30"/>
      <c r="C9" s="30">
        <v>170</v>
      </c>
      <c r="D9" s="30">
        <v>190</v>
      </c>
      <c r="E9" s="30">
        <v>50</v>
      </c>
      <c r="F9" s="30">
        <v>160</v>
      </c>
      <c r="G9" s="30">
        <v>200</v>
      </c>
      <c r="H9" s="30">
        <v>210</v>
      </c>
      <c r="I9" s="30">
        <v>220</v>
      </c>
      <c r="J9" s="30">
        <v>150</v>
      </c>
      <c r="K9" s="30">
        <v>165</v>
      </c>
      <c r="L9" s="30"/>
      <c r="M9" s="30">
        <v>180</v>
      </c>
      <c r="N9" s="31">
        <f t="shared" ref="N9:N15" si="0">SUM(B9:M9)</f>
        <v>1695</v>
      </c>
    </row>
    <row r="10" spans="1:14" x14ac:dyDescent="0.25">
      <c r="A10" s="26" t="s">
        <v>19</v>
      </c>
      <c r="B10" s="30"/>
      <c r="C10" s="30"/>
      <c r="D10" s="30">
        <v>100</v>
      </c>
      <c r="E10" s="30">
        <v>60</v>
      </c>
      <c r="F10" s="30"/>
      <c r="G10" s="30">
        <v>80</v>
      </c>
      <c r="H10" s="30">
        <v>80</v>
      </c>
      <c r="I10" s="30">
        <v>60</v>
      </c>
      <c r="J10" s="30">
        <v>90</v>
      </c>
      <c r="K10" s="30">
        <v>80</v>
      </c>
      <c r="L10" s="30">
        <v>120</v>
      </c>
      <c r="M10" s="30">
        <v>100</v>
      </c>
      <c r="N10" s="31">
        <f t="shared" si="0"/>
        <v>770</v>
      </c>
    </row>
    <row r="11" spans="1:14" x14ac:dyDescent="0.25">
      <c r="A11" s="26" t="s">
        <v>20</v>
      </c>
      <c r="B11" s="30">
        <v>25</v>
      </c>
      <c r="C11" s="30">
        <v>40</v>
      </c>
      <c r="D11" s="30"/>
      <c r="E11" s="30">
        <v>40</v>
      </c>
      <c r="F11" s="30">
        <v>50</v>
      </c>
      <c r="G11" s="30">
        <v>50</v>
      </c>
      <c r="H11" s="30">
        <v>50</v>
      </c>
      <c r="I11" s="30">
        <v>60</v>
      </c>
      <c r="J11" s="30">
        <v>60</v>
      </c>
      <c r="K11" s="30"/>
      <c r="L11" s="30">
        <v>60</v>
      </c>
      <c r="M11" s="30">
        <v>80</v>
      </c>
      <c r="N11" s="31">
        <f t="shared" si="0"/>
        <v>515</v>
      </c>
    </row>
    <row r="12" spans="1:14" x14ac:dyDescent="0.25">
      <c r="A12" s="26" t="s">
        <v>21</v>
      </c>
      <c r="B12" s="30">
        <v>60</v>
      </c>
      <c r="C12" s="30">
        <v>70</v>
      </c>
      <c r="D12" s="30">
        <v>70</v>
      </c>
      <c r="E12" s="30">
        <v>80</v>
      </c>
      <c r="F12" s="30">
        <v>80</v>
      </c>
      <c r="G12" s="30">
        <v>80</v>
      </c>
      <c r="H12" s="30">
        <v>90</v>
      </c>
      <c r="I12" s="30"/>
      <c r="J12" s="30">
        <v>90</v>
      </c>
      <c r="K12" s="30">
        <v>100</v>
      </c>
      <c r="L12" s="30">
        <v>100</v>
      </c>
      <c r="M12" s="30"/>
      <c r="N12" s="31">
        <f t="shared" si="0"/>
        <v>820</v>
      </c>
    </row>
    <row r="13" spans="1:14" x14ac:dyDescent="0.25">
      <c r="A13" s="26" t="s">
        <v>22</v>
      </c>
      <c r="B13" s="30"/>
      <c r="C13" s="30">
        <v>40</v>
      </c>
      <c r="D13" s="30"/>
      <c r="E13" s="30">
        <v>40</v>
      </c>
      <c r="F13" s="30">
        <v>60</v>
      </c>
      <c r="G13" s="30"/>
      <c r="H13" s="30">
        <v>70</v>
      </c>
      <c r="I13" s="30">
        <v>60</v>
      </c>
      <c r="J13" s="30">
        <v>60</v>
      </c>
      <c r="K13" s="30"/>
      <c r="L13" s="30">
        <v>80</v>
      </c>
      <c r="M13" s="30">
        <v>80</v>
      </c>
      <c r="N13" s="31">
        <f t="shared" si="0"/>
        <v>490</v>
      </c>
    </row>
    <row r="14" spans="1:14" x14ac:dyDescent="0.25">
      <c r="A14" s="26" t="s">
        <v>23</v>
      </c>
      <c r="B14" s="30">
        <v>30</v>
      </c>
      <c r="C14" s="30">
        <v>70</v>
      </c>
      <c r="D14" s="30">
        <v>70</v>
      </c>
      <c r="E14" s="30">
        <v>60</v>
      </c>
      <c r="F14" s="30">
        <v>60</v>
      </c>
      <c r="G14" s="30">
        <v>60</v>
      </c>
      <c r="H14" s="30">
        <v>80</v>
      </c>
      <c r="I14" s="30">
        <v>80</v>
      </c>
      <c r="J14" s="30">
        <v>80</v>
      </c>
      <c r="K14" s="30">
        <v>75</v>
      </c>
      <c r="L14" s="30">
        <v>75</v>
      </c>
      <c r="M14" s="30"/>
      <c r="N14" s="31">
        <f t="shared" si="0"/>
        <v>740</v>
      </c>
    </row>
    <row r="15" spans="1:14" x14ac:dyDescent="0.25">
      <c r="A15" s="26" t="s">
        <v>24</v>
      </c>
      <c r="B15" s="30">
        <v>150</v>
      </c>
      <c r="C15" s="30">
        <v>150</v>
      </c>
      <c r="D15" s="30">
        <v>150</v>
      </c>
      <c r="E15" s="30"/>
      <c r="F15" s="30">
        <v>140</v>
      </c>
      <c r="G15" s="30">
        <v>130</v>
      </c>
      <c r="H15" s="30">
        <v>130</v>
      </c>
      <c r="I15" s="30">
        <v>140</v>
      </c>
      <c r="J15" s="30">
        <v>150</v>
      </c>
      <c r="K15" s="30">
        <v>150</v>
      </c>
      <c r="L15" s="30"/>
      <c r="M15" s="30">
        <v>145</v>
      </c>
      <c r="N15" s="31">
        <f t="shared" si="0"/>
        <v>1435</v>
      </c>
    </row>
    <row r="16" spans="1:14" ht="20.100000000000001" customHeight="1" x14ac:dyDescent="0.25">
      <c r="A16" s="10" t="s">
        <v>25</v>
      </c>
      <c r="B16" s="32">
        <f>SUM(B9:B15)</f>
        <v>265</v>
      </c>
      <c r="C16" s="32">
        <f t="shared" ref="C16:M16" si="1">SUM(C9:C15)</f>
        <v>540</v>
      </c>
      <c r="D16" s="32">
        <f t="shared" si="1"/>
        <v>580</v>
      </c>
      <c r="E16" s="32">
        <f>SUM(E9:E15)</f>
        <v>330</v>
      </c>
      <c r="F16" s="32">
        <f t="shared" si="1"/>
        <v>550</v>
      </c>
      <c r="G16" s="32">
        <f t="shared" si="1"/>
        <v>600</v>
      </c>
      <c r="H16" s="32">
        <f t="shared" si="1"/>
        <v>710</v>
      </c>
      <c r="I16" s="32">
        <f t="shared" si="1"/>
        <v>620</v>
      </c>
      <c r="J16" s="32">
        <f t="shared" si="1"/>
        <v>680</v>
      </c>
      <c r="K16" s="32">
        <f t="shared" si="1"/>
        <v>570</v>
      </c>
      <c r="L16" s="32">
        <f t="shared" si="1"/>
        <v>435</v>
      </c>
      <c r="M16" s="32">
        <f t="shared" si="1"/>
        <v>585</v>
      </c>
      <c r="N16" s="31"/>
    </row>
    <row r="17" spans="1:14" ht="20.100000000000001" customHeight="1" x14ac:dyDescent="0.25">
      <c r="A17" s="5" t="s">
        <v>26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8"/>
    </row>
    <row r="18" spans="1:14" x14ac:dyDescent="0.25">
      <c r="A18" s="7"/>
      <c r="B18" s="7"/>
      <c r="C18" s="11"/>
      <c r="D18" s="7"/>
      <c r="E18" s="7"/>
      <c r="F18" s="7"/>
      <c r="G18" s="7"/>
      <c r="H18" s="11"/>
      <c r="I18" s="11"/>
      <c r="J18" s="11"/>
      <c r="K18" s="11"/>
      <c r="L18" s="11"/>
      <c r="M18" s="11"/>
      <c r="N18" s="11"/>
    </row>
    <row r="19" spans="1:14" x14ac:dyDescent="0.25">
      <c r="A19" s="21" t="s">
        <v>27</v>
      </c>
      <c r="B19" s="33">
        <v>6905</v>
      </c>
      <c r="C19" s="12"/>
      <c r="E19" s="7"/>
      <c r="F19" s="7"/>
      <c r="G19" s="7"/>
      <c r="H19" s="11"/>
      <c r="I19" s="1"/>
      <c r="J19" s="1"/>
      <c r="K19" s="1"/>
      <c r="L19" s="1"/>
      <c r="M19" s="11"/>
      <c r="N19" s="11"/>
    </row>
    <row r="20" spans="1:14" x14ac:dyDescent="0.25">
      <c r="A20" s="22" t="s">
        <v>28</v>
      </c>
      <c r="B20" s="33">
        <v>5840</v>
      </c>
      <c r="C20" s="1"/>
      <c r="D20" s="6"/>
      <c r="H20" s="1"/>
      <c r="I20" s="1"/>
      <c r="J20" s="1"/>
      <c r="K20" s="1"/>
      <c r="L20" s="1"/>
      <c r="M20" s="1"/>
      <c r="N20" s="1"/>
    </row>
    <row r="21" spans="1:14" x14ac:dyDescent="0.25">
      <c r="A21" s="22" t="s">
        <v>29</v>
      </c>
      <c r="B21" s="33">
        <v>6720</v>
      </c>
      <c r="C21" s="1"/>
      <c r="H21" s="1"/>
      <c r="I21" s="1"/>
      <c r="J21" s="1"/>
      <c r="K21" s="1"/>
      <c r="L21" s="1"/>
      <c r="M21" s="1"/>
      <c r="N21" s="1"/>
    </row>
    <row r="22" spans="1:14" x14ac:dyDescent="0.25">
      <c r="A22" s="22" t="s">
        <v>30</v>
      </c>
      <c r="B22" s="33">
        <v>6060</v>
      </c>
      <c r="C22" s="1"/>
      <c r="H22" s="1"/>
      <c r="I22" s="1"/>
      <c r="J22" s="1"/>
      <c r="K22" s="1"/>
      <c r="L22" s="1"/>
      <c r="M22" s="1"/>
      <c r="N22" s="1"/>
    </row>
    <row r="23" spans="1:14" x14ac:dyDescent="0.25">
      <c r="B23" s="30"/>
    </row>
    <row r="24" spans="1:14" x14ac:dyDescent="0.25">
      <c r="A24" s="22" t="s">
        <v>44</v>
      </c>
      <c r="B24" s="33"/>
    </row>
    <row r="26" spans="1:14" ht="15.75" x14ac:dyDescent="0.25">
      <c r="A26" s="27" t="s">
        <v>48</v>
      </c>
      <c r="B26" s="28">
        <v>3</v>
      </c>
      <c r="C26" s="28">
        <v>2</v>
      </c>
      <c r="D26" s="28"/>
    </row>
  </sheetData>
  <pageMargins left="0.7" right="0.7" top="0.75" bottom="0.75" header="0.3" footer="0.3"/>
  <pageSetup fitToHeight="0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H2" sqref="H2"/>
    </sheetView>
  </sheetViews>
  <sheetFormatPr baseColWidth="10" defaultColWidth="9.140625" defaultRowHeight="12.75" x14ac:dyDescent="0.2"/>
  <cols>
    <col min="1" max="1" width="19.28515625" style="13" bestFit="1" customWidth="1"/>
    <col min="2" max="6" width="12.140625" style="13" customWidth="1"/>
    <col min="7" max="16384" width="9.140625" style="13"/>
  </cols>
  <sheetData>
    <row r="1" spans="1:6" ht="15" x14ac:dyDescent="0.25">
      <c r="A1" t="s">
        <v>45</v>
      </c>
    </row>
    <row r="2" spans="1:6" ht="15" x14ac:dyDescent="0.25">
      <c r="A2" t="s">
        <v>46</v>
      </c>
    </row>
    <row r="3" spans="1:6" ht="15" x14ac:dyDescent="0.25">
      <c r="A3"/>
    </row>
    <row r="4" spans="1:6" ht="18" thickBot="1" x14ac:dyDescent="0.35">
      <c r="A4" s="29" t="s">
        <v>43</v>
      </c>
      <c r="B4" s="29" t="s">
        <v>43</v>
      </c>
      <c r="C4" s="29"/>
      <c r="D4" s="29"/>
      <c r="E4" s="29"/>
      <c r="F4" s="29"/>
    </row>
    <row r="5" spans="1:6" ht="16.5" thickTop="1" thickBot="1" x14ac:dyDescent="0.3">
      <c r="A5" s="18"/>
      <c r="B5" s="16" t="s">
        <v>41</v>
      </c>
      <c r="C5" s="17" t="s">
        <v>38</v>
      </c>
      <c r="D5" s="17" t="s">
        <v>37</v>
      </c>
      <c r="E5" s="17" t="s">
        <v>36</v>
      </c>
      <c r="F5" s="16" t="s">
        <v>40</v>
      </c>
    </row>
    <row r="6" spans="1:6" ht="15" customHeight="1" x14ac:dyDescent="0.25">
      <c r="A6" s="15" t="s">
        <v>34</v>
      </c>
      <c r="B6" s="34">
        <v>723</v>
      </c>
      <c r="C6" s="34">
        <v>857</v>
      </c>
      <c r="D6" s="34">
        <v>1059</v>
      </c>
      <c r="E6" s="34">
        <v>1061</v>
      </c>
      <c r="F6" s="34">
        <f>SUM(Corporate_Contracts_Exp)</f>
        <v>3700</v>
      </c>
    </row>
    <row r="7" spans="1:6" ht="15" customHeight="1" x14ac:dyDescent="0.25">
      <c r="A7" s="15" t="s">
        <v>33</v>
      </c>
      <c r="B7" s="34">
        <v>59</v>
      </c>
      <c r="C7" s="34">
        <v>62</v>
      </c>
      <c r="D7" s="34">
        <v>72</v>
      </c>
      <c r="E7" s="34">
        <v>74</v>
      </c>
      <c r="F7" s="34">
        <f>SUM(Sky_Diving_Exp)</f>
        <v>267</v>
      </c>
    </row>
    <row r="8" spans="1:6" ht="15" customHeight="1" x14ac:dyDescent="0.25">
      <c r="A8" s="15" t="s">
        <v>32</v>
      </c>
      <c r="B8" s="34">
        <v>101</v>
      </c>
      <c r="C8" s="34">
        <v>106</v>
      </c>
      <c r="D8" s="34">
        <v>109</v>
      </c>
      <c r="E8" s="34">
        <v>111</v>
      </c>
      <c r="F8" s="34">
        <f>SUM(Charter_Flights_Exp)</f>
        <v>427</v>
      </c>
    </row>
    <row r="9" spans="1:6" ht="15" customHeight="1" x14ac:dyDescent="0.25">
      <c r="A9" s="15" t="s">
        <v>31</v>
      </c>
      <c r="B9" s="34">
        <v>142</v>
      </c>
      <c r="C9" s="34">
        <v>147</v>
      </c>
      <c r="D9" s="34">
        <v>148</v>
      </c>
      <c r="E9" s="34">
        <v>144</v>
      </c>
      <c r="F9" s="34">
        <f>SUM(Flight_School_Exp)</f>
        <v>581</v>
      </c>
    </row>
    <row r="10" spans="1:6" ht="15.75" thickBot="1" x14ac:dyDescent="0.3">
      <c r="A10" s="20" t="s">
        <v>42</v>
      </c>
      <c r="B10" s="35">
        <f>SUM(B6:B9)</f>
        <v>1025</v>
      </c>
      <c r="C10" s="35">
        <f>SUM(C6:C9)</f>
        <v>1172</v>
      </c>
      <c r="D10" s="35">
        <f>SUM(D6:D9)</f>
        <v>1388</v>
      </c>
      <c r="E10" s="35">
        <f>SUM(E6:E9)</f>
        <v>1390</v>
      </c>
      <c r="F10" s="35">
        <f>SUM(F6:F9)</f>
        <v>4975</v>
      </c>
    </row>
    <row r="11" spans="1:6" ht="13.5" thickTop="1" x14ac:dyDescent="0.2">
      <c r="B11" s="19"/>
    </row>
    <row r="12" spans="1:6" ht="18" thickBot="1" x14ac:dyDescent="0.35">
      <c r="A12" s="29" t="s">
        <v>39</v>
      </c>
      <c r="B12" s="29"/>
      <c r="C12" s="29"/>
      <c r="D12" s="29"/>
      <c r="E12" s="29"/>
      <c r="F12" s="29"/>
    </row>
    <row r="13" spans="1:6" ht="16.5" thickTop="1" thickBot="1" x14ac:dyDescent="0.3">
      <c r="A13" s="18"/>
      <c r="B13" s="17" t="s">
        <v>38</v>
      </c>
      <c r="C13" s="17" t="s">
        <v>37</v>
      </c>
      <c r="D13" s="17" t="s">
        <v>36</v>
      </c>
      <c r="E13" s="16"/>
      <c r="F13" s="16" t="s">
        <v>35</v>
      </c>
    </row>
    <row r="14" spans="1:6" ht="15" customHeight="1" x14ac:dyDescent="0.25">
      <c r="A14" s="15" t="s">
        <v>34</v>
      </c>
      <c r="B14" s="14">
        <f t="shared" ref="B14:D17" si="0">(C6-B6)/C6</f>
        <v>0.15635939323220538</v>
      </c>
      <c r="C14" s="14">
        <f t="shared" si="0"/>
        <v>0.19074598677998111</v>
      </c>
      <c r="D14" s="14">
        <f t="shared" si="0"/>
        <v>1.885014137606032E-3</v>
      </c>
      <c r="E14" s="14"/>
      <c r="F14" s="14">
        <f>(E6-B6)/E6</f>
        <v>0.31856738925541944</v>
      </c>
    </row>
    <row r="15" spans="1:6" ht="15" customHeight="1" x14ac:dyDescent="0.25">
      <c r="A15" s="15" t="s">
        <v>33</v>
      </c>
      <c r="B15" s="14">
        <f t="shared" si="0"/>
        <v>4.8387096774193547E-2</v>
      </c>
      <c r="C15" s="14">
        <f t="shared" si="0"/>
        <v>0.1388888888888889</v>
      </c>
      <c r="D15" s="14">
        <f t="shared" si="0"/>
        <v>2.7027027027027029E-2</v>
      </c>
      <c r="E15" s="14"/>
      <c r="F15" s="14">
        <f>(E7-B7)/E7</f>
        <v>0.20270270270270271</v>
      </c>
    </row>
    <row r="16" spans="1:6" ht="15" customHeight="1" x14ac:dyDescent="0.25">
      <c r="A16" s="15" t="s">
        <v>32</v>
      </c>
      <c r="B16" s="14">
        <f t="shared" si="0"/>
        <v>4.716981132075472E-2</v>
      </c>
      <c r="C16" s="14">
        <f t="shared" si="0"/>
        <v>2.7522935779816515E-2</v>
      </c>
      <c r="D16" s="14">
        <f t="shared" si="0"/>
        <v>1.8018018018018018E-2</v>
      </c>
      <c r="E16" s="14"/>
      <c r="F16" s="14">
        <f>(E8-B8)/E8</f>
        <v>9.0090090090090086E-2</v>
      </c>
    </row>
    <row r="17" spans="1:6" ht="15" customHeight="1" x14ac:dyDescent="0.25">
      <c r="A17" s="15" t="s">
        <v>31</v>
      </c>
      <c r="B17" s="14">
        <f t="shared" si="0"/>
        <v>3.4013605442176874E-2</v>
      </c>
      <c r="C17" s="14">
        <f t="shared" si="0"/>
        <v>6.7567567567567571E-3</v>
      </c>
      <c r="D17" s="14">
        <f t="shared" si="0"/>
        <v>-2.7777777777777776E-2</v>
      </c>
      <c r="E17" s="14"/>
      <c r="F17" s="14">
        <f>(E9-B9)/E9</f>
        <v>1.3888888888888888E-2</v>
      </c>
    </row>
  </sheetData>
  <mergeCells count="2">
    <mergeCell ref="A4:F4"/>
    <mergeCell ref="A12:F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16</vt:i4>
      </vt:variant>
    </vt:vector>
  </HeadingPairs>
  <TitlesOfParts>
    <vt:vector size="20" baseType="lpstr">
      <vt:lpstr>Détails des dépenses 2017</vt:lpstr>
      <vt:lpstr>Dépenses 2018</vt:lpstr>
      <vt:lpstr>Dépenses</vt:lpstr>
      <vt:lpstr>Résultat des dépenses 2018</vt:lpstr>
      <vt:lpstr>Dépenses!Charter_Flights_Exp</vt:lpstr>
      <vt:lpstr>Dépenses!Corporate_Contracts_Exp</vt:lpstr>
      <vt:lpstr>'Dépenses 2018'!DépensesT1</vt:lpstr>
      <vt:lpstr>DépensesT1</vt:lpstr>
      <vt:lpstr>'Dépenses 2018'!DépensesT2</vt:lpstr>
      <vt:lpstr>DépensesT2</vt:lpstr>
      <vt:lpstr>'Dépenses 2018'!DépensesT3</vt:lpstr>
      <vt:lpstr>DépensesT3</vt:lpstr>
      <vt:lpstr>'Dépenses 2018'!DépensesT4</vt:lpstr>
      <vt:lpstr>DépensesT4</vt:lpstr>
      <vt:lpstr>Dépenses!Flight_School_Exp</vt:lpstr>
      <vt:lpstr>Dépenses!Sky_Diving_Exp</vt:lpstr>
      <vt:lpstr>'Dépenses 2018'!Sous_totaux_charges_services</vt:lpstr>
      <vt:lpstr>Sous_totaux_charges_services</vt:lpstr>
      <vt:lpstr>'Dépenses 2018'!Total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2016-01-19T11:43:55Z</dcterms:created>
  <dcterms:modified xsi:type="dcterms:W3CDTF">2022-01-29T19:48:44Z</dcterms:modified>
</cp:coreProperties>
</file>